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POA&amp;M" sheetId="2" state="visible" r:id="rId4"/>
    <sheet name="Summary" sheetId="3" state="visible" r:id="rId5"/>
  </sheets>
  <definedNames>
    <definedName function="false" hidden="true" localSheetId="1" name="_xlnm._FilterDatabase" vbProcedure="false">'POA&amp;M'!$A$5:$Z$205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<sst xmlns="http://schemas.openxmlformats.org/spreadsheetml/2006/main" count="99" uniqueCount="84">
  <si>
    <t xml:space="preserve">SECURE BY DESIGN TRAINING SAMPLE - NOT AN OFFICIAL FORM. For instruction and practice with fictional data only.</t>
  </si>
  <si>
    <t/>
  </si>
  <si>
    <t xml:space="preserve">Plan of Action and Milestones (POA&amp;M) - training sample</t>
  </si>
  <si>
    <t xml:space="preserve">What it is</t>
  </si>
  <si>
    <t xml:space="preserve">The POA&amp;M records each weakness the assessment or monitoring finds and the plan to correct it. The AO uses it to monitor progress (JSIG RMF Step 5, Task 5-1).</t>
  </si>
  <si>
    <t xml:space="preserve">JSIG minimum</t>
  </si>
  <si>
    <t xml:space="preserve">For each task: the tasks to be accomplished (with a recommendation to complete them before or after implementation), the resources required, the milestones including percentage completed, and the scheduled completion dates for the milestones.</t>
  </si>
  <si>
    <t xml:space="preserve">Columns</t>
  </si>
  <si>
    <t xml:space="preserve">Field names follow CDSE's public POA&amp;M Job Aid. One row per milestone: repeat the POA&amp;M ID on each milestone row of the same weakness.</t>
  </si>
  <si>
    <t xml:space="preserve">Risk</t>
  </si>
  <si>
    <t xml:space="preserve">Severity, likelihood, impact and residual risk use the NIST SP 800-30 scale (Very Low to Very High), the same scale as the Risk Assessment Report.</t>
  </si>
  <si>
    <t xml:space="preserve">Grey cells</t>
  </si>
  <si>
    <t xml:space="preserve">Supplied data. Leave as is.</t>
  </si>
  <si>
    <t xml:space="preserve">Yellow cells</t>
  </si>
  <si>
    <t xml:space="preserve">Fill these in for your (fictional) system.</t>
  </si>
  <si>
    <t xml:space="preserve">Green row</t>
  </si>
  <si>
    <t xml:space="preserve">A worked example with fictional values, showing the expected format. Replace or delete it.</t>
  </si>
  <si>
    <t xml:space="preserve">Sources</t>
  </si>
  <si>
    <t xml:space="preserve">DoD Joint SAP Implementation Guide, 11 April 2016, Task 5-1 (dcsa.mil); CDSE Plan of Action and Milestones Job Aid (cdse.edu); NIST SP 800-53 Rev. 5 CA-5; NIST SP 800-30 Rev. 1.</t>
  </si>
  <si>
    <t xml:space="preserve">Notice</t>
  </si>
  <si>
    <t xml:space="preserve">Written by Secure By Design for training. Not an official form.</t>
  </si>
  <si>
    <t xml:space="preserve">Plan of Action and Milestones (POA&amp;M)</t>
  </si>
  <si>
    <t xml:space="preserve">POA&amp;M ID</t>
  </si>
  <si>
    <t xml:space="preserve">Control vulnerability description</t>
  </si>
  <si>
    <t xml:space="preserve">Controls / APs</t>
  </si>
  <si>
    <t xml:space="preserve">Security checks (e.g., STIG rule or CVE)</t>
  </si>
  <si>
    <t xml:space="preserve">Office / org</t>
  </si>
  <si>
    <t xml:space="preserve">Resources required</t>
  </si>
  <si>
    <t xml:space="preserve">Scheduled completion date</t>
  </si>
  <si>
    <t xml:space="preserve">Milestone ID</t>
  </si>
  <si>
    <t xml:space="preserve">Milestone description</t>
  </si>
  <si>
    <t xml:space="preserve">Milestone % complete</t>
  </si>
  <si>
    <t xml:space="preserve">Milestone scheduled completion date</t>
  </si>
  <si>
    <t xml:space="preserve">Milestone status</t>
  </si>
  <si>
    <t xml:space="preserve">POA&amp;M status</t>
  </si>
  <si>
    <t xml:space="preserve">Identification source</t>
  </si>
  <si>
    <t xml:space="preserve">Identification source details</t>
  </si>
  <si>
    <t xml:space="preserve">Raw severity</t>
  </si>
  <si>
    <t xml:space="preserve">Mitigations</t>
  </si>
  <si>
    <t xml:space="preserve">Severity</t>
  </si>
  <si>
    <t xml:space="preserve">Relevance of threat</t>
  </si>
  <si>
    <t xml:space="preserve">Likelihood</t>
  </si>
  <si>
    <t xml:space="preserve">Impact</t>
  </si>
  <si>
    <t xml:space="preserve">Impact description</t>
  </si>
  <si>
    <t xml:space="preserve">Residual risk level</t>
  </si>
  <si>
    <t xml:space="preserve">Recommendations</t>
  </si>
  <si>
    <t xml:space="preserve">Completion date</t>
  </si>
  <si>
    <t xml:space="preserve">Comments</t>
  </si>
  <si>
    <t xml:space="preserve">POAM-001</t>
  </si>
  <si>
    <t xml:space="preserve">Two workstation images allow removable-media write access, contrary to the SSP.</t>
  </si>
  <si>
    <t xml:space="preserve">MP-7</t>
  </si>
  <si>
    <t xml:space="preserve">Windows 11 STIG rule (removable storage)</t>
  </si>
  <si>
    <t xml:space="preserve">SBD IT Operations</t>
  </si>
  <si>
    <t xml:space="preserve">4 admin hours; GPO change window</t>
  </si>
  <si>
    <t xml:space="preserve">2026-12-15</t>
  </si>
  <si>
    <t xml:space="preserve">1</t>
  </si>
  <si>
    <t xml:space="preserve">Update the workstation GPO to deny write access to removable storage</t>
  </si>
  <si>
    <t xml:space="preserve">2026-11-15</t>
  </si>
  <si>
    <t xml:space="preserve">Ongoing</t>
  </si>
  <si>
    <t xml:space="preserve">Security control assessment</t>
  </si>
  <si>
    <t xml:space="preserve">SAR finding 7, 2026-10-01</t>
  </si>
  <si>
    <t xml:space="preserve">Moderate</t>
  </si>
  <si>
    <t xml:space="preserve">Media use logged by the ISSO; users briefed</t>
  </si>
  <si>
    <t xml:space="preserve">Low</t>
  </si>
  <si>
    <t xml:space="preserve">Unauthorized copying of data to removable media</t>
  </si>
  <si>
    <t xml:space="preserve">Apply the GPO and rescan with SCC</t>
  </si>
  <si>
    <t xml:space="preserve">Fictional example</t>
  </si>
  <si>
    <t xml:space="preserve">2</t>
  </si>
  <si>
    <t xml:space="preserve">Rescan both images with SCC and attach the results</t>
  </si>
  <si>
    <t xml:space="preserve">Second milestone of POAM-001</t>
  </si>
  <si>
    <t xml:space="preserve">POA&amp;M summary</t>
  </si>
  <si>
    <t xml:space="preserve">Measure</t>
  </si>
  <si>
    <t xml:space="preserve">Value</t>
  </si>
  <si>
    <t xml:space="preserve">Milestone rows</t>
  </si>
  <si>
    <t xml:space="preserve">Milestones Not started</t>
  </si>
  <si>
    <t xml:space="preserve">Milestones Ongoing</t>
  </si>
  <si>
    <t xml:space="preserve">Milestones Completed</t>
  </si>
  <si>
    <t xml:space="preserve">Milestones Delayed</t>
  </si>
  <si>
    <t xml:space="preserve">Residual risk Very Low</t>
  </si>
  <si>
    <t xml:space="preserve">Residual risk Low</t>
  </si>
  <si>
    <t xml:space="preserve">Residual risk Moderate</t>
  </si>
  <si>
    <t xml:space="preserve">Residual risk High</t>
  </si>
  <si>
    <t xml:space="preserve">Residual risk Very High</t>
  </si>
  <si>
    <t xml:space="preserve">Average milestone % complete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</si>
</sst>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9A3412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4"/>
      <color rgb="FF1A2E42"/>
      <name val="Arial"/>
      <family val="0"/>
      <charset val="1"/>
    </font>
    <font>
      <b val="true"/>
      <sz val="10"/>
      <color rgb="FF155E7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E42"/>
        <bgColor rgb="FF003366"/>
      </patternFill>
    </fill>
    <fill>
      <patternFill patternType="solid">
        <fgColor rgb="FFE3F4EA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A2E42"/>
          <bgColor rgb="FF000000"/>
        </patternFill>
      </fill>
    </dxf>
    <dxf>
      <fill>
        <patternFill patternType="solid">
          <fgColor rgb="FFE3F4EA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5E75"/>
      <rgbColor rgb="FFC0C0C0"/>
      <rgbColor rgb="FF808080"/>
      <rgbColor rgb="FF9999FF"/>
      <rgbColor rgb="FF993366"/>
      <rgbColor rgb="FFFFF7D6"/>
      <rgbColor rgb="FFE3F4EA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A3412"/>
      <rgbColor rgb="FF993366"/>
      <rgbColor rgb="FF333399"/>
      <rgbColor rgb="FF1A2E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" t="s">
        <v>0</v>
      </c>
      <c r="B1" s="1"/>
    </row>
    <row r="2" customFormat="false" hidden="false" outlineLevel="0" collapsed="false" ht="4" customHeight="1">
      <c r="A2" s="2"/>
      <c r="B2" s="2"/>
    </row>
    <row r="3" customFormat="false" ht="17.35" hidden="false" customHeight="false" outlineLevel="0" collapsed="false">
      <c r="A3" s="3" t="s">
        <v>2</v>
      </c>
      <c r="B3" s="3"/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23.85" hidden="false" customHeight="false" outlineLevel="0" collapsed="false">
      <c r="A6" s="4" t="s">
        <v>5</v>
      </c>
      <c r="B6" s="5" t="s">
        <v>6</v>
      </c>
    </row>
    <row r="7" customFormat="false" ht="23.85" hidden="false" customHeight="false" outlineLevel="0" collapsed="false">
      <c r="A7" s="4" t="s">
        <v>7</v>
      </c>
      <c r="B7" s="5" t="s">
        <v>8</v>
      </c>
    </row>
    <row r="8" customFormat="false" ht="23.85" hidden="false" customHeight="false" outlineLevel="0" collapsed="false">
      <c r="A8" s="4" t="s">
        <v>9</v>
      </c>
      <c r="B8" s="5" t="s">
        <v>10</v>
      </c>
    </row>
    <row r="9" customFormat="false" ht="15" hidden="false" customHeight="false" outlineLevel="0" collapsed="false">
      <c r="A9" s="4" t="s">
        <v>11</v>
      </c>
      <c r="B9" s="5" t="s">
        <v>12</v>
      </c>
    </row>
    <row r="10" customFormat="false" ht="15" hidden="false" customHeight="false" outlineLevel="0" collapsed="false">
      <c r="A10" s="4" t="s">
        <v>13</v>
      </c>
      <c r="B10" s="5" t="s">
        <v>14</v>
      </c>
    </row>
    <row r="11" customFormat="false" ht="15" hidden="false" customHeight="false" outlineLevel="0" collapsed="false">
      <c r="A11" s="4" t="s">
        <v>15</v>
      </c>
      <c r="B11" s="5" t="s">
        <v>16</v>
      </c>
    </row>
    <row r="12" customFormat="false" ht="23.85" hidden="false" customHeight="false" outlineLevel="0" collapsed="false">
      <c r="A12" s="4" t="s">
        <v>17</v>
      </c>
      <c r="B12" s="5" t="s">
        <v>18</v>
      </c>
    </row>
    <row r="13" customFormat="false" ht="15" hidden="false" customHeight="false" outlineLevel="0" collapsed="false">
      <c r="A13" s="4" t="s">
        <v>19</v>
      </c>
      <c r="B13" s="5" t="s">
        <v>20</v>
      </c>
    </row>
  </sheetData>
  <mergeCells count="3"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36"/>
    <col collapsed="false" customWidth="true" hidden="false" outlineLevel="0" max="10" min="10" style="0" width="10"/>
    <col collapsed="false" customWidth="true" hidden="false" outlineLevel="0" max="13" min="11" style="0" width="14"/>
    <col collapsed="false" customWidth="true" hidden="false" outlineLevel="0" max="14" min="14" style="0" width="18"/>
    <col collapsed="false" customWidth="true" hidden="false" outlineLevel="0" max="15" min="15" style="0" width="24"/>
    <col collapsed="false" customWidth="true" hidden="false" outlineLevel="0" max="16" min="16" style="0" width="11"/>
    <col collapsed="false" customWidth="true" hidden="false" outlineLevel="0" max="17" min="17" style="0" width="34"/>
    <col collapsed="false" customWidth="true" hidden="false" outlineLevel="0" max="21" min="18" style="0" width="11"/>
    <col collapsed="false" customWidth="true" hidden="false" outlineLevel="0" max="22" min="22" style="0" width="30"/>
    <col collapsed="false" customWidth="true" hidden="false" outlineLevel="0" max="23" min="23" style="0" width="12"/>
    <col collapsed="false" customWidth="true" hidden="false" outlineLevel="0" max="24" min="24" style="0" width="30"/>
    <col collapsed="false" customWidth="true" hidden="false" outlineLevel="0" max="25" min="25" style="0" width="12"/>
    <col collapsed="false" customWidth="true" hidden="false" outlineLevel="0" max="26" min="26" style="0" width="2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idden="false" outlineLevel="0" collapsed="false" ht="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7.35" hidden="false" customHeight="false" outlineLevel="0" collapsed="false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5" customFormat="false" ht="42" hidden="false" customHeight="true" outlineLevel="0" collapsed="false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 t="s">
        <v>35</v>
      </c>
      <c r="O5" s="6" t="s">
        <v>36</v>
      </c>
      <c r="P5" s="6" t="s">
        <v>37</v>
      </c>
      <c r="Q5" s="6" t="s">
        <v>38</v>
      </c>
      <c r="R5" s="6" t="s">
        <v>39</v>
      </c>
      <c r="S5" s="6" t="s">
        <v>40</v>
      </c>
      <c r="T5" s="6" t="s">
        <v>41</v>
      </c>
      <c r="U5" s="6" t="s">
        <v>42</v>
      </c>
      <c r="V5" s="6" t="s">
        <v>43</v>
      </c>
      <c r="W5" s="6" t="s">
        <v>44</v>
      </c>
      <c r="X5" s="6" t="s">
        <v>45</v>
      </c>
      <c r="Y5" s="6" t="s">
        <v>46</v>
      </c>
      <c r="Z5" s="6" t="s">
        <v>47</v>
      </c>
    </row>
    <row r="6" customFormat="false" ht="23.85" hidden="false" customHeight="false" outlineLevel="0" collapsed="false">
      <c r="A6" s="7" t="s">
        <v>48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7" t="s">
        <v>56</v>
      </c>
      <c r="J6" s="8" t="n">
        <v>0.5</v>
      </c>
      <c r="K6" s="7" t="s">
        <v>57</v>
      </c>
      <c r="L6" s="7" t="s">
        <v>58</v>
      </c>
      <c r="M6" s="7" t="s">
        <v>58</v>
      </c>
      <c r="N6" s="7" t="s">
        <v>59</v>
      </c>
      <c r="O6" s="7" t="s">
        <v>60</v>
      </c>
      <c r="P6" s="7" t="s">
        <v>61</v>
      </c>
      <c r="Q6" s="7" t="s">
        <v>62</v>
      </c>
      <c r="R6" s="7" t="s">
        <v>61</v>
      </c>
      <c r="S6" s="7" t="s">
        <v>61</v>
      </c>
      <c r="T6" s="7" t="s">
        <v>63</v>
      </c>
      <c r="U6" s="7" t="s">
        <v>61</v>
      </c>
      <c r="V6" s="7" t="s">
        <v>64</v>
      </c>
      <c r="W6" s="7" t="s">
        <v>63</v>
      </c>
      <c r="X6" s="7" t="s">
        <v>65</v>
      </c>
      <c r="Y6" s="7"/>
      <c r="Z6" s="7" t="s">
        <v>66</v>
      </c>
    </row>
    <row r="7" customFormat="false" ht="23.85" hidden="false" customHeight="false" outlineLevel="0" collapsed="false">
      <c r="A7" s="7" t="s">
        <v>48</v>
      </c>
      <c r="B7" s="7"/>
      <c r="C7" s="7" t="s">
        <v>50</v>
      </c>
      <c r="D7" s="7"/>
      <c r="E7" s="7"/>
      <c r="F7" s="7"/>
      <c r="G7" s="7" t="s">
        <v>54</v>
      </c>
      <c r="H7" s="7" t="s">
        <v>67</v>
      </c>
      <c r="I7" s="7" t="s">
        <v>68</v>
      </c>
      <c r="J7" s="8" t="n">
        <v>0</v>
      </c>
      <c r="K7" s="7" t="s">
        <v>54</v>
      </c>
      <c r="L7" s="7" t="s">
        <v>58</v>
      </c>
      <c r="M7" s="7" t="s">
        <v>58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 t="s">
        <v>69</v>
      </c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9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10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10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10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10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1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10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10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10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10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1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Format="false" ht="15" hidden="false" customHeight="fals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10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10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Format="false" ht="15" hidden="false" customHeight="fals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10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Format="false" ht="15" hidden="false" customHeight="fals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10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Format="false" ht="15" hidden="false" customHeight="fals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10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Format="false" ht="15" hidden="false" customHeight="fals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10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Format="false" ht="15" hidden="false" customHeight="fals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10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Format="false" ht="15" hidden="false" customHeight="fals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10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Format="false" ht="15" hidden="false" customHeight="fals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10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10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10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1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10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1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1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10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10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10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10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1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1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1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1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1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10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1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1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1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10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10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10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10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10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10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1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1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1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10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10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10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1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10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10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10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10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10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10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10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10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10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1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10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10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10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1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1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1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1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10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10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1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10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1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1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10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10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10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10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10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10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10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10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10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10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10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10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10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10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10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10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10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10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10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10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10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10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10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10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10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10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10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10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10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10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10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10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10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10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10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10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10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10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10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10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10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10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10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10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10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10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10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10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10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10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10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10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10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10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10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10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10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10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10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10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10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10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10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10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10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10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10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10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10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10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10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10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10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10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10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10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10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10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10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10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10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10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10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10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10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10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10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10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10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10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10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10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10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10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10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customFormat="false" ht="15" hidden="false" customHeight="fals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10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customFormat="false" ht="15" hidden="false" customHeight="fals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10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customFormat="false" ht="15" hidden="false" customHeight="fals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10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</sheetData>
  <autoFilter ref="A5:Z205"/>
  <mergeCells count="3">
    <mergeCell ref="A1:Z1"/>
    <mergeCell ref="A2:Z2"/>
    <mergeCell ref="A3:Z3"/>
  </mergeCells>
  <dataValidations count="9">
    <dataValidation allowBlank="true" errorStyle="stop" operator="between" prompt="NIST SP 800-30 scale." promptTitle="Choose a value" showDropDown="false" showErrorMessage="false" showInputMessage="true" sqref="P6:P205" type="list">
      <formula1>"Very Low,Low,Moderate,High,Very High"</formula1>
      <formula2>0</formula2>
    </dataValidation>
    <dataValidation allowBlank="true" errorStyle="stop" operator="between" prompt="NIST SP 800-30 scale." promptTitle="Choose a value" showDropDown="false" showErrorMessage="false" showInputMessage="true" sqref="R6:R205" type="list">
      <formula1>"Very Low,Low,Moderate,High,Very High"</formula1>
      <formula2>0</formula2>
    </dataValidation>
    <dataValidation allowBlank="true" errorStyle="stop" operator="between" prompt="NIST SP 800-30 scale." promptTitle="Choose a value" showDropDown="false" showErrorMessage="false" showInputMessage="true" sqref="S6:S205" type="list">
      <formula1>"Very Low,Low,Moderate,High,Very High"</formula1>
      <formula2>0</formula2>
    </dataValidation>
    <dataValidation allowBlank="true" errorStyle="stop" operator="between" prompt="NIST SP 800-30 scale." promptTitle="Choose a value" showDropDown="false" showErrorMessage="false" showInputMessage="true" sqref="T6:T205" type="list">
      <formula1>"Very Low,Low,Moderate,High,Very High"</formula1>
      <formula2>0</formula2>
    </dataValidation>
    <dataValidation allowBlank="true" errorStyle="stop" operator="between" prompt="NIST SP 800-30 scale." promptTitle="Choose a value" showDropDown="false" showErrorMessage="false" showInputMessage="true" sqref="U6:U205" type="list">
      <formula1>"Very Low,Low,Moderate,High,Very High"</formula1>
      <formula2>0</formula2>
    </dataValidation>
    <dataValidation allowBlank="true" errorStyle="stop" operator="between" prompt="NIST SP 800-30 scale." promptTitle="Choose a value" showDropDown="false" showErrorMessage="false" showInputMessage="true" sqref="W6:W205" type="list">
      <formula1>"Very Low,Low,Moderate,High,Very High"</formula1>
      <formula2>0</formula2>
    </dataValidation>
    <dataValidation allowBlank="true" errorStyle="stop" operator="between" prompt="Milestone status." promptTitle="Choose a value" showDropDown="false" showErrorMessage="false" showInputMessage="true" sqref="L6:L205" type="list">
      <formula1>"Not started,Ongoing,Completed,Delayed"</formula1>
      <formula2>0</formula2>
    </dataValidation>
    <dataValidation allowBlank="true" errorStyle="stop" operator="between" prompt="Status of the weakness." promptTitle="Choose a value" showDropDown="false" showErrorMessage="false" showInputMessage="true" sqref="M6:M205" type="list">
      <formula1>"Ongoing,Risk accepted,Completed,Not applicable"</formula1>
      <formula2>0</formula2>
    </dataValidation>
    <dataValidation allowBlank="true" errorStyle="stop" operator="between" prompt="Where the weakness was found." promptTitle="Choose a value" showDropDown="false" showErrorMessage="false" showInputMessage="true" sqref="N6:N205" type="list">
      <formula1>"Security control assessment,Vulnerability scan,STIG/SCAP scan,Continuous monitoring,Inspection,Incident"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1" t="s">
        <v>0</v>
      </c>
      <c r="B1" s="1"/>
      <c r="C1" s="1"/>
    </row>
    <row r="2" customFormat="false" hidden="false" outlineLevel="0" collapsed="false" ht="4" customHeight="1">
      <c r="A2" s="2"/>
      <c r="B2" s="2"/>
      <c r="C2" s="2"/>
    </row>
    <row r="3" customFormat="false" ht="17.35" hidden="false" customHeight="false" outlineLevel="0" collapsed="false">
      <c r="A3" s="3" t="s">
        <v>70</v>
      </c>
      <c r="B3" s="3"/>
      <c r="C3" s="3"/>
    </row>
    <row r="5" customFormat="false" ht="15" hidden="false" customHeight="false" outlineLevel="0" collapsed="false">
      <c r="A5" s="11" t="s">
        <v>71</v>
      </c>
      <c r="B5" s="11" t="s">
        <v>72</v>
      </c>
    </row>
    <row r="6" customFormat="false" ht="15" hidden="false" customHeight="false" outlineLevel="0" collapsed="false">
      <c r="A6" s="12" t="s">
        <v>73</v>
      </c>
      <c r="B6" s="12" t="n">
        <f aca="false">COUNTA('POA&amp;M'!$H$6:$H$205)</f>
        <v>2</v>
      </c>
    </row>
    <row r="7" customFormat="false" ht="15" hidden="false" customHeight="false" outlineLevel="0" collapsed="false">
      <c r="A7" s="12" t="s">
        <v>74</v>
      </c>
      <c r="B7" s="12" t="n">
        <f aca="false">COUNTIF('POA&amp;M'!$L$6:$L$205,"Not started")</f>
        <v>0</v>
      </c>
    </row>
    <row r="8" customFormat="false" ht="15" hidden="false" customHeight="false" outlineLevel="0" collapsed="false">
      <c r="A8" s="12" t="s">
        <v>75</v>
      </c>
      <c r="B8" s="12" t="n">
        <f aca="false">COUNTIF('POA&amp;M'!$L$6:$L$205,"Ongoing")</f>
        <v>2</v>
      </c>
    </row>
    <row r="9" customFormat="false" ht="15" hidden="false" customHeight="false" outlineLevel="0" collapsed="false">
      <c r="A9" s="12" t="s">
        <v>76</v>
      </c>
      <c r="B9" s="12" t="n">
        <f aca="false">COUNTIF('POA&amp;M'!$L$6:$L$205,"Completed")</f>
        <v>0</v>
      </c>
    </row>
    <row r="10" customFormat="false" ht="15" hidden="false" customHeight="false" outlineLevel="0" collapsed="false">
      <c r="A10" s="12" t="s">
        <v>77</v>
      </c>
      <c r="B10" s="12" t="n">
        <f aca="false">COUNTIF('POA&amp;M'!$L$6:$L$205,"Delayed")</f>
        <v>0</v>
      </c>
    </row>
    <row r="11" customFormat="false" ht="15" hidden="false" customHeight="false" outlineLevel="0" collapsed="false">
      <c r="A11" s="12" t="s">
        <v>78</v>
      </c>
      <c r="B11" s="12" t="n">
        <f aca="false">COUNTIF('POA&amp;M'!$W$6:$W$205,"Very Low")</f>
        <v>0</v>
      </c>
    </row>
    <row r="12" customFormat="false" ht="15" hidden="false" customHeight="false" outlineLevel="0" collapsed="false">
      <c r="A12" s="12" t="s">
        <v>79</v>
      </c>
      <c r="B12" s="12" t="n">
        <f aca="false">COUNTIF('POA&amp;M'!$W$6:$W$205,"Low")</f>
        <v>1</v>
      </c>
    </row>
    <row r="13" customFormat="false" ht="15" hidden="false" customHeight="false" outlineLevel="0" collapsed="false">
      <c r="A13" s="12" t="s">
        <v>80</v>
      </c>
      <c r="B13" s="12" t="n">
        <f aca="false">COUNTIF('POA&amp;M'!$W$6:$W$205,"Moderate")</f>
        <v>0</v>
      </c>
    </row>
    <row r="14" customFormat="false" ht="15" hidden="false" customHeight="false" outlineLevel="0" collapsed="false">
      <c r="A14" s="12" t="s">
        <v>81</v>
      </c>
      <c r="B14" s="12" t="n">
        <f aca="false">COUNTIF('POA&amp;M'!$W$6:$W$205,"High")</f>
        <v>0</v>
      </c>
    </row>
    <row r="15" customFormat="false" ht="15" hidden="false" customHeight="false" outlineLevel="0" collapsed="false">
      <c r="A15" s="12" t="s">
        <v>82</v>
      </c>
      <c r="B15" s="12" t="n">
        <f aca="false">COUNTIF('POA&amp;M'!$W$6:$W$205,"Very High")</f>
        <v>0</v>
      </c>
    </row>
    <row r="16" customFormat="false" ht="15" hidden="false" customHeight="false" outlineLevel="0" collapsed="false">
      <c r="A16" s="12" t="s">
        <v>83</v>
      </c>
      <c r="B16" s="13" t="n">
        <f aca="false">IFERROR(AVERAGE('POA&amp;M'!$J$6:$J$205),0)</f>
        <v>0.25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2026-10-15T18:24:05Z</dcterms:created>
  <dc:creator>Secure By Design</dc:creator>
  <dc:description/>
  <dc:language>en-US</dc:language>
  <cp:lastModifiedBy>Secure By Design</cp:lastModifiedBy>
  <dcterms:modified xsi:type="dcterms:W3CDTF">2026-10-15T18:24:06Z</dcterms:modified>
  <cp:revision>0</cp:revision>
  <dc:subject/>
  <dc:title>Plan of Action and Milestones (POA&amp;M) - training sample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